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bert\Documents\mcpriv\05 Bundesverband\42 Spektrum Hören\SH 2022-2\_übergeben\APHAB Verlorener Schatz\"/>
    </mc:Choice>
  </mc:AlternateContent>
  <xr:revisionPtr revIDLastSave="0" documentId="8_{4A526C48-BDF4-46B6-A8F7-40E83E24A6D9}" xr6:coauthVersionLast="36" xr6:coauthVersionMax="36" xr10:uidLastSave="{00000000-0000-0000-0000-000000000000}"/>
  <bookViews>
    <workbookView xWindow="0" yWindow="0" windowWidth="20055" windowHeight="10095" xr2:uid="{31194C29-710A-424F-9EFA-78F16FFC536C}"/>
  </bookViews>
  <sheets>
    <sheet name="Tabelle1" sheetId="1" r:id="rId1"/>
  </sheets>
  <definedNames>
    <definedName name="_xlnm._FilterDatabase" localSheetId="0" hidden="1">Tabelle1!$A$5:$J$28</definedName>
    <definedName name="Bewertung">#REF!</definedName>
    <definedName name="_xlnm.Print_Area" localSheetId="0">Tabelle1!$A$1:$K$41</definedName>
    <definedName name="nicht_immer">Tabelle1!$D$5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E25" i="1"/>
  <c r="H23" i="1"/>
  <c r="E23" i="1"/>
  <c r="H20" i="1"/>
  <c r="E20" i="1"/>
  <c r="H15" i="1"/>
  <c r="E15" i="1"/>
  <c r="I15" i="1" s="1"/>
  <c r="H13" i="1"/>
  <c r="E13" i="1"/>
  <c r="H28" i="1"/>
  <c r="H27" i="1"/>
  <c r="H26" i="1"/>
  <c r="H24" i="1"/>
  <c r="H22" i="1"/>
  <c r="H21" i="1"/>
  <c r="I37" i="1" s="1"/>
  <c r="H19" i="1"/>
  <c r="H18" i="1"/>
  <c r="H17" i="1"/>
  <c r="H16" i="1"/>
  <c r="H14" i="1"/>
  <c r="H12" i="1"/>
  <c r="H11" i="1"/>
  <c r="H10" i="1"/>
  <c r="H9" i="1"/>
  <c r="H8" i="1"/>
  <c r="H7" i="1"/>
  <c r="H6" i="1"/>
  <c r="E28" i="1"/>
  <c r="E27" i="1"/>
  <c r="E26" i="1"/>
  <c r="E24" i="1"/>
  <c r="E22" i="1"/>
  <c r="E21" i="1"/>
  <c r="E19" i="1"/>
  <c r="E18" i="1"/>
  <c r="E17" i="1"/>
  <c r="E16" i="1"/>
  <c r="E14" i="1"/>
  <c r="E12" i="1"/>
  <c r="I12" i="1" s="1"/>
  <c r="E11" i="1"/>
  <c r="E10" i="1"/>
  <c r="E9" i="1"/>
  <c r="E8" i="1"/>
  <c r="E7" i="1"/>
  <c r="E6" i="1"/>
  <c r="E36" i="1" s="1"/>
  <c r="H5" i="1"/>
  <c r="E5" i="1"/>
  <c r="E35" i="1" s="1"/>
  <c r="I17" i="1" l="1"/>
  <c r="I23" i="1"/>
  <c r="I13" i="1"/>
  <c r="I35" i="1"/>
  <c r="G35" i="1"/>
  <c r="E37" i="1"/>
  <c r="E34" i="1"/>
  <c r="I36" i="1"/>
  <c r="G36" i="1"/>
  <c r="H36" i="1" s="1"/>
  <c r="I34" i="1"/>
  <c r="I38" i="1" s="1"/>
  <c r="G34" i="1"/>
  <c r="H35" i="1"/>
  <c r="G37" i="1"/>
  <c r="H37" i="1" s="1"/>
  <c r="I16" i="1"/>
  <c r="I28" i="1"/>
  <c r="I7" i="1"/>
  <c r="I8" i="1"/>
  <c r="I18" i="1"/>
  <c r="I5" i="1"/>
  <c r="I11" i="1"/>
  <c r="I22" i="1"/>
  <c r="I26" i="1"/>
  <c r="I20" i="1"/>
  <c r="I6" i="1"/>
  <c r="I27" i="1"/>
  <c r="I24" i="1"/>
  <c r="I9" i="1"/>
  <c r="I19" i="1"/>
  <c r="I14" i="1"/>
  <c r="I25" i="1"/>
  <c r="I21" i="1"/>
  <c r="I10" i="1"/>
  <c r="G25" i="1"/>
  <c r="G23" i="1"/>
  <c r="G20" i="1"/>
  <c r="G15" i="1"/>
  <c r="G13" i="1"/>
  <c r="D25" i="1"/>
  <c r="D23" i="1"/>
  <c r="D20" i="1"/>
  <c r="D15" i="1"/>
  <c r="D13" i="1"/>
  <c r="G28" i="1"/>
  <c r="G27" i="1"/>
  <c r="G26" i="1"/>
  <c r="G24" i="1"/>
  <c r="G22" i="1"/>
  <c r="G21" i="1"/>
  <c r="G19" i="1"/>
  <c r="G18" i="1"/>
  <c r="G17" i="1"/>
  <c r="G16" i="1"/>
  <c r="G14" i="1"/>
  <c r="G12" i="1"/>
  <c r="G11" i="1"/>
  <c r="G10" i="1"/>
  <c r="G9" i="1"/>
  <c r="G8" i="1"/>
  <c r="G7" i="1"/>
  <c r="G6" i="1"/>
  <c r="D28" i="1"/>
  <c r="D27" i="1"/>
  <c r="D26" i="1"/>
  <c r="D24" i="1"/>
  <c r="D22" i="1"/>
  <c r="D21" i="1"/>
  <c r="D19" i="1"/>
  <c r="D18" i="1"/>
  <c r="D17" i="1"/>
  <c r="D16" i="1"/>
  <c r="D14" i="1"/>
  <c r="D12" i="1"/>
  <c r="D11" i="1"/>
  <c r="D10" i="1"/>
  <c r="D9" i="1"/>
  <c r="D8" i="1"/>
  <c r="D7" i="1"/>
  <c r="D6" i="1"/>
  <c r="D5" i="1"/>
  <c r="G5" i="1"/>
  <c r="H34" i="1" l="1"/>
  <c r="H39" i="1" s="1"/>
  <c r="G41" i="1" s="1"/>
  <c r="E39" i="1"/>
  <c r="G39" i="1"/>
</calcChain>
</file>

<file path=xl/sharedStrings.xml><?xml version="1.0" encoding="utf-8"?>
<sst xmlns="http://schemas.openxmlformats.org/spreadsheetml/2006/main" count="73" uniqueCount="49">
  <si>
    <t>EC</t>
  </si>
  <si>
    <t>Hören in ruhiger Umgebung</t>
  </si>
  <si>
    <t>VOR</t>
  </si>
  <si>
    <t>NACH</t>
  </si>
  <si>
    <t>Nutzen</t>
  </si>
  <si>
    <t>BN</t>
  </si>
  <si>
    <t>Hören mit Hintergrundgeräuschen</t>
  </si>
  <si>
    <t>RV</t>
  </si>
  <si>
    <t>Hören in hallender Umgebung</t>
  </si>
  <si>
    <t>AV</t>
  </si>
  <si>
    <t>Hören von lauten Geräuschen</t>
  </si>
  <si>
    <t>Verbesserung der Hörfähigkeit</t>
  </si>
  <si>
    <t>Gesamtbewertung (EC, BN, RV)</t>
  </si>
  <si>
    <t>Gesamtbewertung und Nutzen der Hörversorgung</t>
  </si>
  <si>
    <t>Wenn ich in einem belebten Lebensmittelgeschäft mit der Kassiererin spreche, kann ich dem Gespräch folgen.</t>
  </si>
  <si>
    <t>Es entgeht mir viel Information, wenn ich einen Vortrag anhöre.</t>
  </si>
  <si>
    <t>Unerwartete Geräusche, wie einen Rauchmelder oder eine Alarmanlage, empfinde ich als unangenehm laut.</t>
  </si>
  <si>
    <t>Ich habe Schwierigkeiten, zu Hause einem Gespräch mit einem Familienangehörigen zu folgen.</t>
  </si>
  <si>
    <t>Ich habe Mühe, den Dialog in einem Film oder im Theater zu verstehen.</t>
  </si>
  <si>
    <t>Wenn ich am Autoradio die Nachrichten höre und sich Familienmitglieder dabei unterhalten habe ich Mühe, die Nachrichten zu verstehen.</t>
  </si>
  <si>
    <t>Wenn ich mit mehreren Personen beim Essen sitze, und ich mich mit einer Person unterhalten möchte, ist es für mich schwierig, zu verstehen.</t>
  </si>
  <si>
    <t>Verkehrslärm ist mir zu laut.</t>
  </si>
  <si>
    <t>Wenn ich mit jemanden spreche, der sich am anderen Ende eines großen leeren Raumes befindet, verstehe ich seine Worte.</t>
  </si>
  <si>
    <t>Wenn ich in einem kleinen Büroraum Fragen stelle oder beantworte, habe ich Schwierigkeiten, dem Gespräch zu folgen.</t>
  </si>
  <si>
    <t>Wenn ich im Kino oder Theater bin und die Leute um mich herum flüstern und mit Papier rascheln, kann ich dem Dialog immer noch folgen.</t>
  </si>
  <si>
    <t>Wenn ich mich mit einem Freund in einer ruhigen Umgebung unterhalte, habe ich Schwierigkeiten, zu verstehen.</t>
  </si>
  <si>
    <t>Die Geräusche von fließendem Wasser, wie eine Toilettenspülung oder Dusche, sind mir unangenehm laut.</t>
  </si>
  <si>
    <t>Wenn ein Sprecher zu einer kleinen Gruppe spricht und alle ruhig zuhören, muss ich mich anstrengen, um zu verstehen.</t>
  </si>
  <si>
    <t>Wenn ich mit meinem Arzt im Untersuchungszimmer spreche, fällt es mir schwer dem Gespräch zu folgen.</t>
  </si>
  <si>
    <t>Ich kann einer Unterhaltung folgen, auch wenn mehrere Personen gleichzeitig sprechen.</t>
  </si>
  <si>
    <t>Baulärm ist mir unangenehm laut.</t>
  </si>
  <si>
    <t>Es ist für mich schwierig, zu verstehen, was bei Vorträgen oder in der Kirche gesprochen wird.</t>
  </si>
  <si>
    <t>Ich kann mich mit anderen unterhalten, wenn wir in einer Menschenmenge sind.</t>
  </si>
  <si>
    <t>Die Sirene eines nahen Feuerwehrfahrzeugs ist so laut, dass ich meine Ohren zuhalten muss.</t>
  </si>
  <si>
    <t>Im Gottesdienst kann ich die Worte der Predigt verstehen.</t>
  </si>
  <si>
    <t>Das Geräusch von quietschenden Bremsen ist mir unangenehm laut.</t>
  </si>
  <si>
    <t>Ich muss den Gesprächspartner bitten, sich zu wiederholen, wenn wir uns zu zweit in einem ruhigen Raum unterhalten.</t>
  </si>
  <si>
    <t>Ich habe Mühe, andere zu verstehen, wenn gleichzeitig eine Klimaanlage oder ein Ventilator läuft.</t>
  </si>
  <si>
    <t>Beeinträchtigung
vor Versorgung</t>
  </si>
  <si>
    <t>Beeinträchtigung
nach Versorgung</t>
  </si>
  <si>
    <t>Beeinträchtigung</t>
  </si>
  <si>
    <t>Nr.</t>
  </si>
  <si>
    <t>APHAB Berechnung lt. GKV QSHGV</t>
  </si>
  <si>
    <t>Hörsituation</t>
  </si>
  <si>
    <t>a = immer  b = fast immer  c = häufig  d = zur Hälfte</t>
  </si>
  <si>
    <t>Bewertung:</t>
  </si>
  <si>
    <t>e = gelegentlich  f = selten  g = nie</t>
  </si>
  <si>
    <r>
      <t xml:space="preserve">Differenz
</t>
    </r>
    <r>
      <rPr>
        <b/>
        <sz val="10"/>
        <color theme="1"/>
        <rFont val="Calibri"/>
        <family val="2"/>
        <scheme val="minor"/>
      </rPr>
      <t>(-) besser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(+) schlechter</t>
    </r>
  </si>
  <si>
    <t>Frage-
Kate-gorie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</si>
</sst>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9" fontId="0" fillId="0" borderId="0" xfId="1" applyFont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9" fontId="0" fillId="0" borderId="8" xfId="1" applyFont="1" applyBorder="1" applyAlignment="1">
      <alignment vertical="top"/>
    </xf>
    <xf numFmtId="9" fontId="0" fillId="0" borderId="0" xfId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top"/>
    </xf>
    <xf numFmtId="9" fontId="2" fillId="2" borderId="10" xfId="1" applyFont="1" applyFill="1" applyBorder="1" applyAlignment="1">
      <alignment vertical="top"/>
    </xf>
    <xf numFmtId="9" fontId="2" fillId="2" borderId="10" xfId="0" applyNumberFormat="1" applyFont="1" applyFill="1" applyBorder="1" applyAlignment="1">
      <alignment vertical="top"/>
    </xf>
    <xf numFmtId="9" fontId="2" fillId="2" borderId="11" xfId="1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vertical="top"/>
    </xf>
    <xf numFmtId="9" fontId="0" fillId="0" borderId="10" xfId="1" applyFont="1" applyBorder="1" applyAlignment="1">
      <alignment vertical="top"/>
    </xf>
    <xf numFmtId="0" fontId="0" fillId="0" borderId="11" xfId="0" applyBorder="1" applyAlignment="1">
      <alignment horizontal="center" vertical="top"/>
    </xf>
    <xf numFmtId="0" fontId="2" fillId="3" borderId="1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9" fontId="2" fillId="0" borderId="7" xfId="1" applyFont="1" applyBorder="1" applyAlignment="1">
      <alignment horizontal="right" vertical="top"/>
    </xf>
    <xf numFmtId="9" fontId="0" fillId="0" borderId="7" xfId="1" applyFont="1" applyBorder="1" applyAlignment="1">
      <alignment vertical="top"/>
    </xf>
    <xf numFmtId="9" fontId="2" fillId="2" borderId="9" xfId="1" applyFont="1" applyFill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9" fontId="0" fillId="0" borderId="8" xfId="0" applyNumberForma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6" xfId="0" applyBorder="1" applyAlignment="1">
      <alignment vertical="top"/>
    </xf>
    <xf numFmtId="0" fontId="2" fillId="2" borderId="11" xfId="0" applyFont="1" applyFill="1" applyBorder="1" applyAlignment="1">
      <alignment vertical="top"/>
    </xf>
    <xf numFmtId="9" fontId="2" fillId="0" borderId="1" xfId="1" applyFont="1" applyBorder="1" applyAlignment="1">
      <alignment vertical="top"/>
    </xf>
    <xf numFmtId="9" fontId="2" fillId="0" borderId="2" xfId="1" applyFont="1" applyBorder="1" applyAlignment="1">
      <alignment horizontal="right" vertical="top"/>
    </xf>
    <xf numFmtId="9" fontId="0" fillId="0" borderId="2" xfId="1" applyFont="1" applyBorder="1" applyAlignment="1">
      <alignment vertical="top"/>
    </xf>
    <xf numFmtId="9" fontId="2" fillId="2" borderId="3" xfId="1" applyFont="1" applyFill="1" applyBorder="1" applyAlignment="1">
      <alignment vertical="top"/>
    </xf>
    <xf numFmtId="9" fontId="2" fillId="3" borderId="4" xfId="1" applyFont="1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5" xfId="0" applyFill="1" applyBorder="1" applyAlignment="1">
      <alignment horizontal="center" vertical="top"/>
    </xf>
    <xf numFmtId="9" fontId="2" fillId="3" borderId="5" xfId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top"/>
    </xf>
    <xf numFmtId="9" fontId="2" fillId="3" borderId="6" xfId="1" applyFont="1" applyFill="1" applyBorder="1" applyAlignment="1">
      <alignment vertical="top"/>
    </xf>
    <xf numFmtId="0" fontId="2" fillId="3" borderId="1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9" fontId="2" fillId="3" borderId="15" xfId="1" applyFont="1" applyFill="1" applyBorder="1" applyAlignment="1">
      <alignment horizontal="center" vertical="center" wrapText="1"/>
    </xf>
    <xf numFmtId="9" fontId="0" fillId="0" borderId="3" xfId="1" applyFont="1" applyBorder="1" applyAlignment="1">
      <alignment vertical="top"/>
    </xf>
    <xf numFmtId="0" fontId="2" fillId="4" borderId="0" xfId="0" applyFont="1" applyFill="1" applyAlignment="1">
      <alignment horizontal="left" vertical="top"/>
    </xf>
    <xf numFmtId="9" fontId="0" fillId="4" borderId="0" xfId="1" applyFont="1" applyFill="1" applyAlignment="1">
      <alignment vertical="top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vertical="top"/>
    </xf>
    <xf numFmtId="9" fontId="2" fillId="4" borderId="0" xfId="1" applyFont="1" applyFill="1" applyAlignment="1">
      <alignment vertical="top"/>
    </xf>
    <xf numFmtId="0" fontId="2" fillId="0" borderId="4" xfId="0" applyFont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center" vertical="top"/>
      <protection locked="0"/>
    </xf>
    <xf numFmtId="9" fontId="0" fillId="0" borderId="5" xfId="1" applyFont="1" applyBorder="1" applyAlignment="1">
      <alignment vertical="top"/>
    </xf>
    <xf numFmtId="9" fontId="0" fillId="0" borderId="1" xfId="1" applyFont="1" applyBorder="1" applyAlignment="1">
      <alignment vertical="top"/>
    </xf>
    <xf numFmtId="0" fontId="0" fillId="0" borderId="6" xfId="0" applyBorder="1" applyAlignment="1">
      <alignment horizontal="center" vertical="top"/>
    </xf>
    <xf numFmtId="0" fontId="6" fillId="0" borderId="0" xfId="0" applyFont="1" applyAlignment="1">
      <alignment vertical="top"/>
    </xf>
    <xf numFmtId="0" fontId="0" fillId="0" borderId="5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9" fontId="2" fillId="0" borderId="4" xfId="1" applyFont="1" applyBorder="1" applyAlignment="1">
      <alignment horizontal="center" vertical="top"/>
    </xf>
    <xf numFmtId="9" fontId="2" fillId="0" borderId="5" xfId="1" applyFont="1" applyBorder="1" applyAlignment="1">
      <alignment horizontal="center" vertical="top"/>
    </xf>
    <xf numFmtId="9" fontId="2" fillId="0" borderId="6" xfId="1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228600</xdr:colOff>
      <xdr:row>0</xdr:row>
      <xdr:rowOff>85725</xdr:rowOff>
    </xdr:from>
    <xdr:to>
      <xdr:col>9</xdr:col>
      <xdr:colOff>476250</xdr:colOff>
      <xdr:row>0</xdr:row>
      <xdr:rowOff>684119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258F8CE-631B-4FAD-A512-EBC49F02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85725"/>
          <a:ext cx="1428750" cy="598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B9F7-ED1F-48B2-AF16-B6A8548FA56A}">
  <sheetPr>
    <pageSetUpPr fitToPage="1"/>
  </sheetPr>
  <dimension ref="A1:K41"/>
  <sheetViews>
    <sheetView tabSelected="1" workbookViewId="0">
      <selection activeCell="F5" sqref="F5:F28"/>
    </sheetView>
  </sheetViews>
  <sheetFormatPr baseColWidth="10" defaultRowHeight="15" x14ac:dyDescent="0.25"/>
  <cols>
    <col min="1" max="1" width="4" style="12" customWidth="1"/>
    <col min="2" max="2" width="49.42578125" style="4" customWidth="1"/>
    <col min="3" max="3" width="3.140625" style="5" customWidth="1"/>
    <col min="4" max="4" width="12.42578125" style="1" customWidth="1"/>
    <col min="5" max="5" width="5.7109375" style="3" customWidth="1"/>
    <col min="6" max="6" width="3.140625" style="5" customWidth="1"/>
    <col min="7" max="7" width="12.28515625" style="1" customWidth="1"/>
    <col min="8" max="8" width="6.5703125" style="3" customWidth="1"/>
    <col min="9" max="9" width="11.140625" style="3" customWidth="1"/>
    <col min="10" max="10" width="7.42578125" style="5" customWidth="1"/>
    <col min="11" max="16384" width="11.42578125" style="1"/>
  </cols>
  <sheetData>
    <row r="1" spans="1:10" ht="62.25" customHeight="1" x14ac:dyDescent="0.25">
      <c r="J1" s="3"/>
    </row>
    <row r="2" spans="1:10" ht="18.75" x14ac:dyDescent="0.25">
      <c r="A2" s="52" t="s">
        <v>42</v>
      </c>
      <c r="C2" s="12"/>
      <c r="D2" s="55" t="s">
        <v>45</v>
      </c>
      <c r="E2" s="59" t="s">
        <v>44</v>
      </c>
      <c r="F2" s="57"/>
      <c r="G2" s="58"/>
      <c r="H2" s="56"/>
      <c r="I2" s="56"/>
      <c r="J2" s="57"/>
    </row>
    <row r="3" spans="1:10" x14ac:dyDescent="0.25">
      <c r="D3" s="58"/>
      <c r="E3" s="59" t="s">
        <v>46</v>
      </c>
      <c r="F3" s="57"/>
      <c r="G3" s="58"/>
      <c r="H3" s="56"/>
      <c r="I3" s="56"/>
      <c r="J3" s="57"/>
    </row>
    <row r="4" spans="1:10" s="23" customFormat="1" ht="45" x14ac:dyDescent="0.25">
      <c r="A4" s="49" t="s">
        <v>41</v>
      </c>
      <c r="B4" s="28" t="s">
        <v>43</v>
      </c>
      <c r="C4" s="69" t="s">
        <v>38</v>
      </c>
      <c r="D4" s="70"/>
      <c r="E4" s="70"/>
      <c r="F4" s="69" t="s">
        <v>39</v>
      </c>
      <c r="G4" s="70"/>
      <c r="H4" s="71"/>
      <c r="I4" s="53" t="s">
        <v>47</v>
      </c>
      <c r="J4" s="29" t="s">
        <v>48</v>
      </c>
    </row>
    <row r="5" spans="1:10" ht="34.5" customHeight="1" x14ac:dyDescent="0.25">
      <c r="A5" s="60">
        <v>1</v>
      </c>
      <c r="B5" s="66" t="s">
        <v>14</v>
      </c>
      <c r="C5" s="61"/>
      <c r="D5" s="6" t="str">
        <f>IF(UPPER(C5)="A","immer",IF(UPPER(C5)="B","fast immer",IF(UPPER(C5)="C","häufig",IF(UPPER(C5)="D","zur Hälfte",IF(UPPER(C5)="E","gelegentlich",IF(UPPER(C5)="F","selten",IF(UPPER(C5)="G","nie",IF((C5)="","k.A.","falsche Eingabe"))))))))</f>
        <v>k.A.</v>
      </c>
      <c r="E5" s="62" t="str">
        <f>IF(C5="","k.A.",IF(UPPER(C5)="A",0.01,IF(UPPER(C5)="B",0.12,IF(UPPER(C5)="C",0.25,IF(UPPER(C5)="D",0.5,IF(UPPER(C5)="E",0.75,IF(UPPER(C5)="F",0.87,IF(UPPER(C5)="G",0.99,"k.A."))))))))</f>
        <v>k.A.</v>
      </c>
      <c r="F5" s="61"/>
      <c r="G5" s="6" t="str">
        <f>IF(UPPER(F5)="A","immer",IF(UPPER(F5)="B","fast immer",IF(UPPER(F5)="C","häufig",IF(UPPER(F5)="D","zur Hälfte",IF(UPPER(F5)="E","gelegentlich",IF(UPPER(F5)="F","selten",IF(UPPER(F5)="G","nie",IF((F5)="","k.A.","falsche Eingabe"))))))))</f>
        <v>k.A.</v>
      </c>
      <c r="H5" s="62" t="str">
        <f>IF(F5="","k.A.",IF(UPPER(F5)="A",0.01,IF(UPPER(F5)="B",0.12,IF(UPPER(F5)="C",0.25,IF(UPPER(F5)="D",0.5,IF(UPPER(F5)="E",0.75,IF(UPPER(F5)="F",0.87,IF(UPPER(F5)="G",0.99,"k.A."))))))))</f>
        <v>k.A.</v>
      </c>
      <c r="I5" s="63" t="e">
        <f>IF(AND(ISNUMBER(E5),ISNUMBER(H5)),H5-E5,NA())</f>
        <v>#N/A</v>
      </c>
      <c r="J5" s="64" t="s">
        <v>5</v>
      </c>
    </row>
    <row r="6" spans="1:10" ht="30" x14ac:dyDescent="0.25">
      <c r="A6" s="50">
        <v>2</v>
      </c>
      <c r="B6" s="67" t="s">
        <v>15</v>
      </c>
      <c r="C6" s="15"/>
      <c r="D6" s="4" t="str">
        <f t="shared" ref="D6:D28" si="0">IF(UPPER(C6)="A","immer",IF(UPPER(C6)="B","fast immer",IF(UPPER(C6)="C","häufig",IF(UPPER(C6)="D","zur Hälfte",IF(UPPER(C6)="E","gelegentlich",IF(UPPER(C6)="F","selten",IF(UPPER(C6)="G","nie",IF((C6)="","k.A.","falsche Eingabe"))))))))</f>
        <v>k.A.</v>
      </c>
      <c r="E6" s="10" t="str">
        <f>IF(C6="","k.A.",IF(UPPER(C6)="A",0.99,IF(UPPER(C6)="B",0.87,IF(UPPER(C6)="C",0.75,IF(UPPER(C6)="D",0.5,IF(UPPER(C6)="E",0.25,IF(UPPER(C6)="F",0.12,IF(UPPER(C6)="G",0.01,"k.A."))))))))</f>
        <v>k.A.</v>
      </c>
      <c r="F6" s="15"/>
      <c r="G6" s="4" t="str">
        <f t="shared" ref="G6:G28" si="1">IF(UPPER(F6)="A","immer",IF(UPPER(F6)="B","fast immer",IF(UPPER(F6)="C","häufig",IF(UPPER(F6)="D","zur Hälfte",IF(UPPER(F6)="E","gelegentlich",IF(UPPER(F6)="F","selten",IF(UPPER(F6)="G","nie",IF((F6)="","k.A.","falsche Eingabe"))))))))</f>
        <v>k.A.</v>
      </c>
      <c r="H6" s="10" t="str">
        <f t="shared" ref="H6:H28" si="2">IF(F6="","k.A.",IF(UPPER(F6)="A",0.99,IF(UPPER(F6)="B",0.87,IF(UPPER(F6)="C",0.75,IF(UPPER(F6)="D",0.5,IF(UPPER(F6)="E",0.25,IF(UPPER(F6)="F",0.12,IF(UPPER(F6)="G",0.01,"k.A."))))))))</f>
        <v>k.A.</v>
      </c>
      <c r="I6" s="40" t="e">
        <f t="shared" ref="I6:I28" si="3">IF(AND(ISNUMBER(E6),ISNUMBER(H6)),H6-E6,NA())</f>
        <v>#N/A</v>
      </c>
      <c r="J6" s="24" t="s">
        <v>7</v>
      </c>
    </row>
    <row r="7" spans="1:10" ht="33" customHeight="1" x14ac:dyDescent="0.25">
      <c r="A7" s="50">
        <v>3</v>
      </c>
      <c r="B7" s="67" t="s">
        <v>16</v>
      </c>
      <c r="C7" s="15"/>
      <c r="D7" s="4" t="str">
        <f t="shared" si="0"/>
        <v>k.A.</v>
      </c>
      <c r="E7" s="10" t="str">
        <f t="shared" ref="E7:E28" si="4">IF(C7="","k.A.",IF(UPPER(C7)="A",0.99,IF(UPPER(C7)="B",0.87,IF(UPPER(C7)="C",0.75,IF(UPPER(C7)="D",0.5,IF(UPPER(C7)="E",0.25,IF(UPPER(C7)="F",0.12,IF(UPPER(C7)="G",0.01,"k.A."))))))))</f>
        <v>k.A.</v>
      </c>
      <c r="F7" s="15"/>
      <c r="G7" s="4" t="str">
        <f t="shared" si="1"/>
        <v>k.A.</v>
      </c>
      <c r="H7" s="10" t="str">
        <f t="shared" si="2"/>
        <v>k.A.</v>
      </c>
      <c r="I7" s="40" t="e">
        <f t="shared" si="3"/>
        <v>#N/A</v>
      </c>
      <c r="J7" s="24" t="s">
        <v>9</v>
      </c>
    </row>
    <row r="8" spans="1:10" ht="30" x14ac:dyDescent="0.25">
      <c r="A8" s="50">
        <v>4</v>
      </c>
      <c r="B8" s="67" t="s">
        <v>17</v>
      </c>
      <c r="C8" s="15"/>
      <c r="D8" s="4" t="str">
        <f t="shared" si="0"/>
        <v>k.A.</v>
      </c>
      <c r="E8" s="10" t="str">
        <f t="shared" si="4"/>
        <v>k.A.</v>
      </c>
      <c r="F8" s="15"/>
      <c r="G8" s="4" t="str">
        <f t="shared" si="1"/>
        <v>k.A.</v>
      </c>
      <c r="H8" s="10" t="str">
        <f t="shared" si="2"/>
        <v>k.A.</v>
      </c>
      <c r="I8" s="40" t="e">
        <f t="shared" si="3"/>
        <v>#N/A</v>
      </c>
      <c r="J8" s="24" t="s">
        <v>0</v>
      </c>
    </row>
    <row r="9" spans="1:10" ht="30" x14ac:dyDescent="0.25">
      <c r="A9" s="50">
        <v>5</v>
      </c>
      <c r="B9" s="67" t="s">
        <v>18</v>
      </c>
      <c r="C9" s="15"/>
      <c r="D9" s="4" t="str">
        <f t="shared" si="0"/>
        <v>k.A.</v>
      </c>
      <c r="E9" s="10" t="str">
        <f t="shared" si="4"/>
        <v>k.A.</v>
      </c>
      <c r="F9" s="15"/>
      <c r="G9" s="4" t="str">
        <f t="shared" si="1"/>
        <v>k.A.</v>
      </c>
      <c r="H9" s="10" t="str">
        <f t="shared" si="2"/>
        <v>k.A.</v>
      </c>
      <c r="I9" s="40" t="e">
        <f t="shared" si="3"/>
        <v>#N/A</v>
      </c>
      <c r="J9" s="24" t="s">
        <v>7</v>
      </c>
    </row>
    <row r="10" spans="1:10" ht="45" x14ac:dyDescent="0.25">
      <c r="A10" s="50">
        <v>6</v>
      </c>
      <c r="B10" s="67" t="s">
        <v>19</v>
      </c>
      <c r="C10" s="15"/>
      <c r="D10" s="4" t="str">
        <f t="shared" si="0"/>
        <v>k.A.</v>
      </c>
      <c r="E10" s="10" t="str">
        <f t="shared" si="4"/>
        <v>k.A.</v>
      </c>
      <c r="F10" s="15"/>
      <c r="G10" s="4" t="str">
        <f t="shared" si="1"/>
        <v>k.A.</v>
      </c>
      <c r="H10" s="10" t="str">
        <f t="shared" si="2"/>
        <v>k.A.</v>
      </c>
      <c r="I10" s="40" t="e">
        <f t="shared" si="3"/>
        <v>#N/A</v>
      </c>
      <c r="J10" s="24" t="s">
        <v>5</v>
      </c>
    </row>
    <row r="11" spans="1:10" ht="45" x14ac:dyDescent="0.25">
      <c r="A11" s="50">
        <v>7</v>
      </c>
      <c r="B11" s="67" t="s">
        <v>20</v>
      </c>
      <c r="C11" s="15"/>
      <c r="D11" s="4" t="str">
        <f t="shared" si="0"/>
        <v>k.A.</v>
      </c>
      <c r="E11" s="10" t="str">
        <f t="shared" si="4"/>
        <v>k.A.</v>
      </c>
      <c r="F11" s="15"/>
      <c r="G11" s="4" t="str">
        <f t="shared" si="1"/>
        <v>k.A.</v>
      </c>
      <c r="H11" s="10" t="str">
        <f t="shared" si="2"/>
        <v>k.A.</v>
      </c>
      <c r="I11" s="40" t="e">
        <f t="shared" si="3"/>
        <v>#N/A</v>
      </c>
      <c r="J11" s="24" t="s">
        <v>5</v>
      </c>
    </row>
    <row r="12" spans="1:10" x14ac:dyDescent="0.25">
      <c r="A12" s="50">
        <v>8</v>
      </c>
      <c r="B12" s="67" t="s">
        <v>21</v>
      </c>
      <c r="C12" s="15"/>
      <c r="D12" s="4" t="str">
        <f t="shared" si="0"/>
        <v>k.A.</v>
      </c>
      <c r="E12" s="10" t="str">
        <f t="shared" si="4"/>
        <v>k.A.</v>
      </c>
      <c r="F12" s="15"/>
      <c r="G12" s="4" t="str">
        <f t="shared" si="1"/>
        <v>k.A.</v>
      </c>
      <c r="H12" s="10" t="str">
        <f t="shared" si="2"/>
        <v>k.A.</v>
      </c>
      <c r="I12" s="40" t="e">
        <f t="shared" si="3"/>
        <v>#N/A</v>
      </c>
      <c r="J12" s="24" t="s">
        <v>9</v>
      </c>
    </row>
    <row r="13" spans="1:10" ht="45" x14ac:dyDescent="0.25">
      <c r="A13" s="50">
        <v>9</v>
      </c>
      <c r="B13" s="67" t="s">
        <v>22</v>
      </c>
      <c r="C13" s="15"/>
      <c r="D13" s="4" t="str">
        <f>IF(UPPER(C13)="A","immer",IF(UPPER(C13)="B","fast immer",IF(UPPER(C13)="C","häufig",IF(UPPER(C13)="D","zur Hälfte",IF(UPPER(C13)="E","gelegentlich",IF(UPPER(C13)="F","selten",IF(UPPER(C13)="G","nie",IF((C13)="","k.A.","falsche Eingabe"))))))))</f>
        <v>k.A.</v>
      </c>
      <c r="E13" s="10" t="str">
        <f>IF(C13="","k.A.",IF(UPPER(C13)="A",0.01,IF(UPPER(C13)="B",0.12,IF(UPPER(C13)="C",0.25,IF(UPPER(C13)="D",0.5,IF(UPPER(C13)="E",0.75,IF(UPPER(C13)="F",0.87,IF(UPPER(C13)="G",0.99,"k.A."))))))))</f>
        <v>k.A.</v>
      </c>
      <c r="F13" s="15"/>
      <c r="G13" s="4" t="str">
        <f>IF(UPPER(F13)="A","immer",IF(UPPER(F13)="B","fast immer",IF(UPPER(F13)="C","häufig",IF(UPPER(F13)="D","zur Hälfte",IF(UPPER(F13)="E","gelegentlich",IF(UPPER(F13)="F","selten",IF(UPPER(F13)="G","nie",IF((F13)="","k.A.","falsche Eingabe"))))))))</f>
        <v>k.A.</v>
      </c>
      <c r="H13" s="10" t="str">
        <f>IF(F13="","k.A.",IF(UPPER(F13)="A",0.01,IF(UPPER(F13)="B",0.12,IF(UPPER(F13)="C",0.25,IF(UPPER(F13)="D",0.5,IF(UPPER(F13)="E",0.75,IF(UPPER(F13)="F",0.87,IF(UPPER(F13)="G",0.99,"k.A."))))))))</f>
        <v>k.A.</v>
      </c>
      <c r="I13" s="40" t="e">
        <f t="shared" si="3"/>
        <v>#N/A</v>
      </c>
      <c r="J13" s="24" t="s">
        <v>7</v>
      </c>
    </row>
    <row r="14" spans="1:10" ht="45" x14ac:dyDescent="0.25">
      <c r="A14" s="50">
        <v>10</v>
      </c>
      <c r="B14" s="67" t="s">
        <v>23</v>
      </c>
      <c r="C14" s="15"/>
      <c r="D14" s="4" t="str">
        <f t="shared" si="0"/>
        <v>k.A.</v>
      </c>
      <c r="E14" s="10" t="str">
        <f t="shared" si="4"/>
        <v>k.A.</v>
      </c>
      <c r="F14" s="15"/>
      <c r="G14" s="4" t="str">
        <f t="shared" si="1"/>
        <v>k.A.</v>
      </c>
      <c r="H14" s="10" t="str">
        <f t="shared" si="2"/>
        <v>k.A.</v>
      </c>
      <c r="I14" s="40" t="e">
        <f t="shared" si="3"/>
        <v>#N/A</v>
      </c>
      <c r="J14" s="24" t="s">
        <v>0</v>
      </c>
    </row>
    <row r="15" spans="1:10" ht="45" x14ac:dyDescent="0.25">
      <c r="A15" s="50">
        <v>11</v>
      </c>
      <c r="B15" s="67" t="s">
        <v>24</v>
      </c>
      <c r="C15" s="15"/>
      <c r="D15" s="4" t="str">
        <f>IF(UPPER(C15)="A","immer",IF(UPPER(C15)="B","fast immer",IF(UPPER(C15)="C","häufig",IF(UPPER(C15)="D","zur Hälfte",IF(UPPER(C15)="E","gelegentlich",IF(UPPER(C15)="F","selten",IF(UPPER(C15)="G","nie",IF((C15)="","k.A.","falsche Eingabe"))))))))</f>
        <v>k.A.</v>
      </c>
      <c r="E15" s="10" t="str">
        <f>IF(C15="","k.A.",IF(UPPER(C15)="A",0.01,IF(UPPER(C15)="B",0.12,IF(UPPER(C15)="C",0.25,IF(UPPER(C15)="D",0.5,IF(UPPER(C15)="E",0.75,IF(UPPER(C15)="F",0.87,IF(UPPER(C15)="G",0.99,"k.A."))))))))</f>
        <v>k.A.</v>
      </c>
      <c r="F15" s="15"/>
      <c r="G15" s="4" t="str">
        <f>IF(UPPER(F15)="A","immer",IF(UPPER(F15)="B","fast immer",IF(UPPER(F15)="C","häufig",IF(UPPER(F15)="D","zur Hälfte",IF(UPPER(F15)="E","gelegentlich",IF(UPPER(F15)="F","selten",IF(UPPER(F15)="G","nie",IF((F15)="","k.A.","falsche Eingabe"))))))))</f>
        <v>k.A.</v>
      </c>
      <c r="H15" s="10" t="str">
        <f>IF(F15="","k.A.",IF(UPPER(F15)="A",0.01,IF(UPPER(F15)="B",0.12,IF(UPPER(F15)="C",0.25,IF(UPPER(F15)="D",0.5,IF(UPPER(F15)="E",0.75,IF(UPPER(F15)="F",0.87,IF(UPPER(F15)="G",0.99,"k.A."))))))))</f>
        <v>k.A.</v>
      </c>
      <c r="I15" s="40" t="e">
        <f t="shared" si="3"/>
        <v>#N/A</v>
      </c>
      <c r="J15" s="24" t="s">
        <v>7</v>
      </c>
    </row>
    <row r="16" spans="1:10" ht="45" x14ac:dyDescent="0.25">
      <c r="A16" s="50">
        <v>12</v>
      </c>
      <c r="B16" s="67" t="s">
        <v>25</v>
      </c>
      <c r="C16" s="15"/>
      <c r="D16" s="4" t="str">
        <f t="shared" si="0"/>
        <v>k.A.</v>
      </c>
      <c r="E16" s="10" t="str">
        <f t="shared" si="4"/>
        <v>k.A.</v>
      </c>
      <c r="F16" s="15"/>
      <c r="G16" s="4" t="str">
        <f t="shared" si="1"/>
        <v>k.A.</v>
      </c>
      <c r="H16" s="10" t="str">
        <f t="shared" si="2"/>
        <v>k.A.</v>
      </c>
      <c r="I16" s="40" t="e">
        <f t="shared" si="3"/>
        <v>#N/A</v>
      </c>
      <c r="J16" s="24" t="s">
        <v>0</v>
      </c>
    </row>
    <row r="17" spans="1:10" ht="45" x14ac:dyDescent="0.25">
      <c r="A17" s="50">
        <v>13</v>
      </c>
      <c r="B17" s="67" t="s">
        <v>26</v>
      </c>
      <c r="C17" s="15"/>
      <c r="D17" s="4" t="str">
        <f t="shared" si="0"/>
        <v>k.A.</v>
      </c>
      <c r="E17" s="10" t="str">
        <f t="shared" si="4"/>
        <v>k.A.</v>
      </c>
      <c r="F17" s="15"/>
      <c r="G17" s="4" t="str">
        <f t="shared" si="1"/>
        <v>k.A.</v>
      </c>
      <c r="H17" s="10" t="str">
        <f t="shared" si="2"/>
        <v>k.A.</v>
      </c>
      <c r="I17" s="40" t="e">
        <f t="shared" si="3"/>
        <v>#N/A</v>
      </c>
      <c r="J17" s="24" t="s">
        <v>9</v>
      </c>
    </row>
    <row r="18" spans="1:10" ht="45" x14ac:dyDescent="0.25">
      <c r="A18" s="50">
        <v>14</v>
      </c>
      <c r="B18" s="67" t="s">
        <v>27</v>
      </c>
      <c r="C18" s="15"/>
      <c r="D18" s="4" t="str">
        <f t="shared" si="0"/>
        <v>k.A.</v>
      </c>
      <c r="E18" s="10" t="str">
        <f t="shared" si="4"/>
        <v>k.A.</v>
      </c>
      <c r="F18" s="15"/>
      <c r="G18" s="4" t="str">
        <f t="shared" si="1"/>
        <v>k.A.</v>
      </c>
      <c r="H18" s="10" t="str">
        <f t="shared" si="2"/>
        <v>k.A.</v>
      </c>
      <c r="I18" s="40" t="e">
        <f t="shared" si="3"/>
        <v>#N/A</v>
      </c>
      <c r="J18" s="24" t="s">
        <v>0</v>
      </c>
    </row>
    <row r="19" spans="1:10" ht="30" x14ac:dyDescent="0.25">
      <c r="A19" s="50">
        <v>15</v>
      </c>
      <c r="B19" s="67" t="s">
        <v>28</v>
      </c>
      <c r="C19" s="15"/>
      <c r="D19" s="4" t="str">
        <f t="shared" si="0"/>
        <v>k.A.</v>
      </c>
      <c r="E19" s="10" t="str">
        <f t="shared" si="4"/>
        <v>k.A.</v>
      </c>
      <c r="F19" s="15"/>
      <c r="G19" s="4" t="str">
        <f t="shared" si="1"/>
        <v>k.A.</v>
      </c>
      <c r="H19" s="10" t="str">
        <f t="shared" si="2"/>
        <v>k.A.</v>
      </c>
      <c r="I19" s="40" t="e">
        <f t="shared" si="3"/>
        <v>#N/A</v>
      </c>
      <c r="J19" s="24" t="s">
        <v>0</v>
      </c>
    </row>
    <row r="20" spans="1:10" ht="30" x14ac:dyDescent="0.25">
      <c r="A20" s="50">
        <v>16</v>
      </c>
      <c r="B20" s="67" t="s">
        <v>29</v>
      </c>
      <c r="C20" s="15"/>
      <c r="D20" s="4" t="str">
        <f>IF(UPPER(C20)="A","immer",IF(UPPER(C20)="B","fast immer",IF(UPPER(C20)="C","häufig",IF(UPPER(C20)="D","zur Hälfte",IF(UPPER(C20)="E","gelegentlich",IF(UPPER(C20)="F","selten",IF(UPPER(C20)="G","nie",IF((C20)="","k.A.","falsche Eingabe"))))))))</f>
        <v>k.A.</v>
      </c>
      <c r="E20" s="10" t="str">
        <f>IF(C20="","k.A.",IF(UPPER(C20)="A",0.01,IF(UPPER(C20)="B",0.12,IF(UPPER(C20)="C",0.25,IF(UPPER(C20)="D",0.5,IF(UPPER(C20)="E",0.75,IF(UPPER(C20)="F",0.87,IF(UPPER(C20)="G",0.99,"k.A."))))))))</f>
        <v>k.A.</v>
      </c>
      <c r="F20" s="15"/>
      <c r="G20" s="4" t="str">
        <f>IF(UPPER(F20)="A","immer",IF(UPPER(F20)="B","fast immer",IF(UPPER(F20)="C","häufig",IF(UPPER(F20)="D","zur Hälfte",IF(UPPER(F20)="E","gelegentlich",IF(UPPER(F20)="F","selten",IF(UPPER(F20)="G","nie",IF((F20)="","k.A.","falsche Eingabe"))))))))</f>
        <v>k.A.</v>
      </c>
      <c r="H20" s="10" t="str">
        <f>IF(F20="","k.A.",IF(UPPER(F20)="A",0.01,IF(UPPER(F20)="B",0.12,IF(UPPER(F20)="C",0.25,IF(UPPER(F20)="D",0.5,IF(UPPER(F20)="E",0.75,IF(UPPER(F20)="F",0.87,IF(UPPER(F20)="G",0.99,"k.A."))))))))</f>
        <v>k.A.</v>
      </c>
      <c r="I20" s="40" t="e">
        <f t="shared" si="3"/>
        <v>#N/A</v>
      </c>
      <c r="J20" s="24" t="s">
        <v>5</v>
      </c>
    </row>
    <row r="21" spans="1:10" x14ac:dyDescent="0.25">
      <c r="A21" s="50">
        <v>17</v>
      </c>
      <c r="B21" s="67" t="s">
        <v>30</v>
      </c>
      <c r="C21" s="15"/>
      <c r="D21" s="4" t="str">
        <f t="shared" si="0"/>
        <v>k.A.</v>
      </c>
      <c r="E21" s="10" t="str">
        <f t="shared" si="4"/>
        <v>k.A.</v>
      </c>
      <c r="F21" s="15"/>
      <c r="G21" s="4" t="str">
        <f t="shared" si="1"/>
        <v>k.A.</v>
      </c>
      <c r="H21" s="10" t="str">
        <f t="shared" si="2"/>
        <v>k.A.</v>
      </c>
      <c r="I21" s="40" t="e">
        <f t="shared" si="3"/>
        <v>#N/A</v>
      </c>
      <c r="J21" s="24" t="s">
        <v>9</v>
      </c>
    </row>
    <row r="22" spans="1:10" ht="30" x14ac:dyDescent="0.25">
      <c r="A22" s="50">
        <v>18</v>
      </c>
      <c r="B22" s="67" t="s">
        <v>31</v>
      </c>
      <c r="C22" s="15"/>
      <c r="D22" s="4" t="str">
        <f t="shared" si="0"/>
        <v>k.A.</v>
      </c>
      <c r="E22" s="10" t="str">
        <f t="shared" si="4"/>
        <v>k.A.</v>
      </c>
      <c r="F22" s="15"/>
      <c r="G22" s="4" t="str">
        <f t="shared" si="1"/>
        <v>k.A.</v>
      </c>
      <c r="H22" s="10" t="str">
        <f t="shared" si="2"/>
        <v>k.A.</v>
      </c>
      <c r="I22" s="40" t="e">
        <f t="shared" si="3"/>
        <v>#N/A</v>
      </c>
      <c r="J22" s="24" t="s">
        <v>7</v>
      </c>
    </row>
    <row r="23" spans="1:10" ht="30" x14ac:dyDescent="0.25">
      <c r="A23" s="50">
        <v>19</v>
      </c>
      <c r="B23" s="67" t="s">
        <v>32</v>
      </c>
      <c r="C23" s="15"/>
      <c r="D23" s="4" t="str">
        <f>IF(UPPER(C23)="A","immer",IF(UPPER(C23)="B","fast immer",IF(UPPER(C23)="C","häufig",IF(UPPER(C23)="D","zur Hälfte",IF(UPPER(C23)="E","gelegentlich",IF(UPPER(C23)="F","selten",IF(UPPER(C23)="G","nie",IF((C23)="","k.A.","falsche Eingabe"))))))))</f>
        <v>k.A.</v>
      </c>
      <c r="E23" s="10" t="str">
        <f>IF(C23="","k.A.",IF(UPPER(C23)="A",0.01,IF(UPPER(C23)="B",0.12,IF(UPPER(C23)="C",0.25,IF(UPPER(C23)="D",0.5,IF(UPPER(C23)="E",0.75,IF(UPPER(C23)="F",0.87,IF(UPPER(C23)="G",0.99,"k.A."))))))))</f>
        <v>k.A.</v>
      </c>
      <c r="F23" s="15"/>
      <c r="G23" s="4" t="str">
        <f>IF(UPPER(F23)="A","immer",IF(UPPER(F23)="B","fast immer",IF(UPPER(F23)="C","häufig",IF(UPPER(F23)="D","zur Hälfte",IF(UPPER(F23)="E","gelegentlich",IF(UPPER(F23)="F","selten",IF(UPPER(F23)="G","nie",IF((F23)="","k.A.","falsche Eingabe"))))))))</f>
        <v>k.A.</v>
      </c>
      <c r="H23" s="10" t="str">
        <f>IF(F23="","k.A.",IF(UPPER(F23)="A",0.01,IF(UPPER(F23)="B",0.12,IF(UPPER(F23)="C",0.25,IF(UPPER(F23)="D",0.5,IF(UPPER(F23)="E",0.75,IF(UPPER(F23)="F",0.87,IF(UPPER(F23)="G",0.99,"k.A."))))))))</f>
        <v>k.A.</v>
      </c>
      <c r="I23" s="40" t="e">
        <f t="shared" si="3"/>
        <v>#N/A</v>
      </c>
      <c r="J23" s="24" t="s">
        <v>5</v>
      </c>
    </row>
    <row r="24" spans="1:10" ht="30" x14ac:dyDescent="0.25">
      <c r="A24" s="50">
        <v>20</v>
      </c>
      <c r="B24" s="67" t="s">
        <v>33</v>
      </c>
      <c r="C24" s="15"/>
      <c r="D24" s="4" t="str">
        <f t="shared" si="0"/>
        <v>k.A.</v>
      </c>
      <c r="E24" s="10" t="str">
        <f t="shared" si="4"/>
        <v>k.A.</v>
      </c>
      <c r="F24" s="15"/>
      <c r="G24" s="4" t="str">
        <f t="shared" si="1"/>
        <v>k.A.</v>
      </c>
      <c r="H24" s="10" t="str">
        <f t="shared" si="2"/>
        <v>k.A.</v>
      </c>
      <c r="I24" s="40" t="e">
        <f t="shared" si="3"/>
        <v>#N/A</v>
      </c>
      <c r="J24" s="24" t="s">
        <v>9</v>
      </c>
    </row>
    <row r="25" spans="1:10" ht="30" x14ac:dyDescent="0.25">
      <c r="A25" s="50">
        <v>21</v>
      </c>
      <c r="B25" s="67" t="s">
        <v>34</v>
      </c>
      <c r="C25" s="15"/>
      <c r="D25" s="4" t="str">
        <f>IF(UPPER(C25)="A","immer",IF(UPPER(C25)="B","fast immer",IF(UPPER(C25)="C","häufig",IF(UPPER(C25)="D","zur Hälfte",IF(UPPER(C25)="E","gelegentlich",IF(UPPER(C25)="F","selten",IF(UPPER(C25)="G","nie",IF((C25)="","k.A.","falsche Eingabe"))))))))</f>
        <v>k.A.</v>
      </c>
      <c r="E25" s="10" t="str">
        <f>IF(C25="","k.A.",IF(UPPER(C25)="A",0.01,IF(UPPER(C25)="B",0.12,IF(UPPER(C25)="C",0.25,IF(UPPER(C25)="D",0.5,IF(UPPER(C25)="E",0.75,IF(UPPER(C25)="F",0.87,IF(UPPER(C25)="G",0.99,"k.A."))))))))</f>
        <v>k.A.</v>
      </c>
      <c r="F25" s="15"/>
      <c r="G25" s="4" t="str">
        <f>IF(UPPER(F25)="A","immer",IF(UPPER(F25)="B","fast immer",IF(UPPER(F25)="C","häufig",IF(UPPER(F25)="D","zur Hälfte",IF(UPPER(F25)="E","gelegentlich",IF(UPPER(F25)="F","selten",IF(UPPER(F25)="G","nie",IF((F25)="","k.A.","falsche Eingabe"))))))))</f>
        <v>k.A.</v>
      </c>
      <c r="H25" s="10" t="str">
        <f>IF(F25="","k.A.",IF(UPPER(F25)="A",0.01,IF(UPPER(F25)="B",0.12,IF(UPPER(F25)="C",0.25,IF(UPPER(F25)="D",0.5,IF(UPPER(F25)="E",0.75,IF(UPPER(F25)="F",0.87,IF(UPPER(F25)="G",0.99,"k.A."))))))))</f>
        <v>k.A.</v>
      </c>
      <c r="I25" s="40" t="e">
        <f t="shared" si="3"/>
        <v>#N/A</v>
      </c>
      <c r="J25" s="24" t="s">
        <v>7</v>
      </c>
    </row>
    <row r="26" spans="1:10" ht="30" x14ac:dyDescent="0.25">
      <c r="A26" s="50">
        <v>22</v>
      </c>
      <c r="B26" s="67" t="s">
        <v>35</v>
      </c>
      <c r="C26" s="15"/>
      <c r="D26" s="4" t="str">
        <f t="shared" si="0"/>
        <v>k.A.</v>
      </c>
      <c r="E26" s="10" t="str">
        <f t="shared" si="4"/>
        <v>k.A.</v>
      </c>
      <c r="F26" s="15"/>
      <c r="G26" s="4" t="str">
        <f t="shared" si="1"/>
        <v>k.A.</v>
      </c>
      <c r="H26" s="10" t="str">
        <f t="shared" si="2"/>
        <v>k.A.</v>
      </c>
      <c r="I26" s="40" t="e">
        <f t="shared" si="3"/>
        <v>#N/A</v>
      </c>
      <c r="J26" s="24" t="s">
        <v>9</v>
      </c>
    </row>
    <row r="27" spans="1:10" ht="45" x14ac:dyDescent="0.25">
      <c r="A27" s="50">
        <v>23</v>
      </c>
      <c r="B27" s="67" t="s">
        <v>36</v>
      </c>
      <c r="C27" s="15"/>
      <c r="D27" s="4" t="str">
        <f t="shared" si="0"/>
        <v>k.A.</v>
      </c>
      <c r="E27" s="10" t="str">
        <f t="shared" si="4"/>
        <v>k.A.</v>
      </c>
      <c r="F27" s="15"/>
      <c r="G27" s="4" t="str">
        <f t="shared" si="1"/>
        <v>k.A.</v>
      </c>
      <c r="H27" s="10" t="str">
        <f t="shared" si="2"/>
        <v>k.A.</v>
      </c>
      <c r="I27" s="40" t="e">
        <f t="shared" si="3"/>
        <v>#N/A</v>
      </c>
      <c r="J27" s="24" t="s">
        <v>0</v>
      </c>
    </row>
    <row r="28" spans="1:10" ht="35.25" customHeight="1" x14ac:dyDescent="0.25">
      <c r="A28" s="51">
        <v>24</v>
      </c>
      <c r="B28" s="68" t="s">
        <v>37</v>
      </c>
      <c r="C28" s="16"/>
      <c r="D28" s="25" t="str">
        <f t="shared" si="0"/>
        <v>k.A.</v>
      </c>
      <c r="E28" s="26" t="str">
        <f t="shared" si="4"/>
        <v>k.A.</v>
      </c>
      <c r="F28" s="16"/>
      <c r="G28" s="25" t="str">
        <f t="shared" si="1"/>
        <v>k.A.</v>
      </c>
      <c r="H28" s="26" t="str">
        <f t="shared" si="2"/>
        <v>k.A.</v>
      </c>
      <c r="I28" s="54" t="e">
        <f t="shared" si="3"/>
        <v>#N/A</v>
      </c>
      <c r="J28" s="27" t="s">
        <v>5</v>
      </c>
    </row>
    <row r="30" spans="1:10" x14ac:dyDescent="0.25">
      <c r="A30" s="42" t="s">
        <v>13</v>
      </c>
      <c r="B30" s="43"/>
      <c r="C30" s="44"/>
      <c r="D30" s="45"/>
      <c r="E30" s="45"/>
      <c r="F30" s="46"/>
      <c r="G30" s="47"/>
      <c r="H30" s="48"/>
      <c r="I30" s="1"/>
      <c r="J30" s="1"/>
    </row>
    <row r="31" spans="1:10" x14ac:dyDescent="0.25">
      <c r="A31" s="13"/>
      <c r="B31" s="6"/>
      <c r="C31" s="7"/>
      <c r="D31" s="36"/>
      <c r="E31" s="72" t="s">
        <v>40</v>
      </c>
      <c r="F31" s="73"/>
      <c r="G31" s="74"/>
      <c r="H31" s="38"/>
      <c r="I31" s="5"/>
    </row>
    <row r="32" spans="1:10" x14ac:dyDescent="0.25">
      <c r="A32" s="14"/>
      <c r="C32" s="8"/>
      <c r="D32" s="35"/>
      <c r="E32" s="30" t="s">
        <v>2</v>
      </c>
      <c r="F32" s="11"/>
      <c r="G32" s="33" t="s">
        <v>3</v>
      </c>
      <c r="H32" s="39" t="s">
        <v>4</v>
      </c>
      <c r="I32" s="5"/>
    </row>
    <row r="33" spans="1:11" x14ac:dyDescent="0.25">
      <c r="A33" s="14"/>
      <c r="C33" s="8"/>
      <c r="D33" s="35"/>
      <c r="E33" s="31"/>
      <c r="F33" s="10"/>
      <c r="G33" s="9"/>
      <c r="H33" s="40"/>
      <c r="I33" s="5"/>
    </row>
    <row r="34" spans="1:11" x14ac:dyDescent="0.25">
      <c r="A34" s="14" t="s">
        <v>0</v>
      </c>
      <c r="B34" s="4" t="s">
        <v>1</v>
      </c>
      <c r="C34" s="8"/>
      <c r="D34" s="35"/>
      <c r="E34" s="31">
        <f>SUM(E8,E14,E16,E18,E19,E27)/COUNTA(E8,E14,E16,E18,E19,E27)</f>
        <v>0</v>
      </c>
      <c r="F34" s="8"/>
      <c r="G34" s="9">
        <f>SUM(H8,H14,H16,H18,H19,H27)/COUNTA(H8,H14,H16,H18,H19,H27)</f>
        <v>0</v>
      </c>
      <c r="H34" s="40">
        <f>E34-G34</f>
        <v>0</v>
      </c>
      <c r="I34" s="65" t="str">
        <f>IF(COUNT(H8,H14,H16,H18,H19,H27)&gt;3,"","&gt; Kat. EC: Zu wenig Antworten")</f>
        <v>&gt; Kat. EC: Zu wenig Antworten</v>
      </c>
    </row>
    <row r="35" spans="1:11" x14ac:dyDescent="0.25">
      <c r="A35" s="14" t="s">
        <v>5</v>
      </c>
      <c r="B35" s="4" t="s">
        <v>6</v>
      </c>
      <c r="C35" s="8"/>
      <c r="D35" s="35"/>
      <c r="E35" s="31">
        <f>SUM(E5,E10,E11,E20,E23,E28)/COUNTA(E5,E10,E11,E20,E23,E28)</f>
        <v>0</v>
      </c>
      <c r="F35" s="8"/>
      <c r="G35" s="34">
        <f>SUM(H5,H10,H11,H20,H23,H28)/COUNTA(H5,H10,H11,H20,H23,H28)</f>
        <v>0</v>
      </c>
      <c r="H35" s="40">
        <f t="shared" ref="H35:H37" si="5">E35-G35</f>
        <v>0</v>
      </c>
      <c r="I35" s="65" t="str">
        <f>IF(COUNT(H5,H10,H11,H20,H23,H28)&gt;3,"","&gt; Kat. BN: Zu wenig Antworten")</f>
        <v>&gt; Kat. BN: Zu wenig Antworten</v>
      </c>
    </row>
    <row r="36" spans="1:11" x14ac:dyDescent="0.25">
      <c r="A36" s="14" t="s">
        <v>7</v>
      </c>
      <c r="B36" s="4" t="s">
        <v>8</v>
      </c>
      <c r="C36" s="8"/>
      <c r="D36" s="35"/>
      <c r="E36" s="31">
        <f>SUM(E6,E9,E13,E15,E22,E25)/COUNTA(E6,E9,E13,E15,E22,E25)</f>
        <v>0</v>
      </c>
      <c r="F36" s="8"/>
      <c r="G36" s="34">
        <f>SUM(H6,H9,H13,H15,H22,H25)/COUNTA(H6,H9,H13,H15,H22,H25)</f>
        <v>0</v>
      </c>
      <c r="H36" s="40">
        <f t="shared" si="5"/>
        <v>0</v>
      </c>
      <c r="I36" s="65" t="str">
        <f>IF(COUNT(H6,H9,H13,H15,H22,H25)&gt;3,"","&gt; Kat. RV: Zu wenig Antworten")</f>
        <v>&gt; Kat. RV: Zu wenig Antworten</v>
      </c>
    </row>
    <row r="37" spans="1:11" x14ac:dyDescent="0.25">
      <c r="A37" s="14" t="s">
        <v>9</v>
      </c>
      <c r="B37" s="4" t="s">
        <v>10</v>
      </c>
      <c r="C37" s="8"/>
      <c r="D37" s="35"/>
      <c r="E37" s="31">
        <f>SUM(E7,E12,E17,E21,E24,E26)/COUNTA(E7,E12,E17,E21,E24,E26)</f>
        <v>0</v>
      </c>
      <c r="F37" s="8"/>
      <c r="G37" s="34">
        <f>SUM(H7,H12,H17,H21,H24,H26)/COUNTA(H7,H12,H17,H21,H24,H26)</f>
        <v>0</v>
      </c>
      <c r="H37" s="40">
        <f t="shared" si="5"/>
        <v>0</v>
      </c>
      <c r="I37" s="65" t="str">
        <f>IF(COUNT(H7,H12,H17,H21,H24,H26)&gt;3,"","&gt; Kat. AV: Zu wenig Antworten")</f>
        <v>&gt; Kat. AV: Zu wenig Antworten</v>
      </c>
    </row>
    <row r="38" spans="1:11" x14ac:dyDescent="0.25">
      <c r="A38" s="14"/>
      <c r="C38" s="8"/>
      <c r="D38" s="35"/>
      <c r="E38" s="31"/>
      <c r="F38" s="8"/>
      <c r="G38" s="35"/>
      <c r="H38" s="40"/>
      <c r="I38" s="75" t="str">
        <f>IF(AND(I34="",I35="",I36="",I37=""),"","
Zu wenig Angaben!
In mindestens 1 Kategorie wurden weniger als 4 Antworten gegeben.")</f>
        <v xml:space="preserve">
Zu wenig Angaben!
In mindestens 1 Kategorie wurden weniger als 4 Antworten gegeben.</v>
      </c>
      <c r="J38" s="76"/>
      <c r="K38" s="76"/>
    </row>
    <row r="39" spans="1:11" s="2" customFormat="1" x14ac:dyDescent="0.25">
      <c r="A39" s="17"/>
      <c r="B39" s="18" t="s">
        <v>12</v>
      </c>
      <c r="C39" s="19"/>
      <c r="D39" s="37"/>
      <c r="E39" s="32">
        <f>SUM(E34:E36)/COUNTA(E34:E36)</f>
        <v>0</v>
      </c>
      <c r="F39" s="19"/>
      <c r="G39" s="22">
        <f>SUM(G34:G36)/COUNTA(G34:G36)</f>
        <v>0</v>
      </c>
      <c r="H39" s="41">
        <f>SUM(H34:H36)/COUNTA(H34:H36)</f>
        <v>0</v>
      </c>
      <c r="I39" s="75"/>
      <c r="J39" s="76"/>
      <c r="K39" s="76"/>
    </row>
    <row r="40" spans="1:11" x14ac:dyDescent="0.25">
      <c r="A40" s="14"/>
      <c r="C40" s="8"/>
      <c r="D40" s="4"/>
      <c r="E40" s="10"/>
      <c r="F40" s="8"/>
      <c r="G40" s="4"/>
      <c r="H40" s="9"/>
      <c r="I40" s="75"/>
      <c r="J40" s="76"/>
      <c r="K40" s="76"/>
    </row>
    <row r="41" spans="1:11" s="2" customFormat="1" x14ac:dyDescent="0.25">
      <c r="A41" s="17"/>
      <c r="B41" s="18" t="s">
        <v>11</v>
      </c>
      <c r="C41" s="19"/>
      <c r="D41" s="18"/>
      <c r="E41" s="20"/>
      <c r="F41" s="19"/>
      <c r="G41" s="21">
        <f>IF(H39=0,0,H39/E39)</f>
        <v>0</v>
      </c>
      <c r="H41" s="22"/>
      <c r="I41" s="75"/>
      <c r="J41" s="76"/>
      <c r="K41" s="76"/>
    </row>
  </sheetData>
  <sheetProtection password="A10F" sheet="1" objects="1" selectLockedCells="1"/>
  <mergeCells count="4">
    <mergeCell ref="C4:E4"/>
    <mergeCell ref="F4:H4"/>
    <mergeCell ref="E31:G31"/>
    <mergeCell ref="I38:K41"/>
  </mergeCells>
  <dataValidations count="1">
    <dataValidation type="list" allowBlank="1" showErrorMessage="1" errorTitle="Falsche Eingabe" error="Falsche Eingabe!_x000a__x000a_Bitte geben Sie als Antwort einen Buchstaben von a-g ein:_x000a__x000a_a = immer_x000a_b= fast immer_x000a_c = häufig_x000a_d = zur Hälfte_x000a_e = gelegentlich_x000a_f = selten_x000a_g = nie" sqref="C5:C28 F5:F28" xr:uid="{07BBE5E7-558D-4B88-8EDC-1340865DC0A3}">
      <formula1>"a,b,c,d,e,f,g"</formula1>
    </dataValidation>
  </dataValidations>
  <pageMargins left="0.70866141732283472" right="0.70866141732283472" top="0.19685039370078741" bottom="0.39370078740157483" header="0.31496062992125984" footer="0.31496062992125984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nicht_immer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Norbert</cp:lastModifiedBy>
  <cp:lastPrinted>2022-02-22T15:03:26Z</cp:lastPrinted>
  <dcterms:created xsi:type="dcterms:W3CDTF">2021-11-15T15:09:37Z</dcterms:created>
  <dcterms:modified xsi:type="dcterms:W3CDTF">2022-02-22T15:09:20Z</dcterms:modified>
</cp:coreProperties>
</file>